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/>
  <mc:AlternateContent xmlns:mc="http://schemas.openxmlformats.org/markup-compatibility/2006">
    <mc:Choice Requires="x15">
      <x15ac:absPath xmlns:x15ac="http://schemas.microsoft.com/office/spreadsheetml/2010/11/ac" url="X:\VEREJNE ZAKAZKY\k odevzdani\!! K ODEVZDANI\VZ220030 - 25.2. - ZCU - Výpočetní technika (III.) 008 - 2022\Odevzdání\"/>
    </mc:Choice>
  </mc:AlternateContent>
  <xr:revisionPtr revIDLastSave="0" documentId="13_ncr:1_{66504A5F-3A41-4161-ADC5-E8EF2C172164}" xr6:coauthVersionLast="47" xr6:coauthVersionMax="47" xr10:uidLastSave="{00000000-0000-0000-0000-000000000000}"/>
  <bookViews>
    <workbookView xWindow="28680" yWindow="-120" windowWidth="242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8" i="1" l="1"/>
  <c r="T8" i="1"/>
  <c r="P8" i="1"/>
  <c r="S7" i="1" l="1"/>
  <c r="T7" i="1"/>
  <c r="S9" i="1"/>
  <c r="T9" i="1"/>
  <c r="P7" i="1"/>
  <c r="P9" i="1" l="1"/>
  <c r="Q12" i="1" l="1"/>
  <c r="R12" i="1"/>
</calcChain>
</file>

<file path=xl/sharedStrings.xml><?xml version="1.0" encoding="utf-8"?>
<sst xmlns="http://schemas.openxmlformats.org/spreadsheetml/2006/main" count="59" uniqueCount="52">
  <si>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</si>
  <si>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</si>
  <si>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</si>
  <si>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</si>
  <si>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</si>
  <si>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</si>
  <si>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</si>
  <si>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</si>
  <si>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</si>
  <si>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</si>
  <si>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</si>
  <si>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</si>
  <si>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30237000-9 - Součásti, příslušenství a doplňky pro počítače </t>
  </si>
  <si>
    <t xml:space="preserve">30237220-7 - Podložky pod myš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</si>
  <si>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</si>
  <si>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</si>
  <si>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</si>
  <si>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</si>
  <si>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</si>
  <si>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</si>
  <si>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</si>
  <si>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</si>
  <si>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</si>
  <si>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</si>
  <si>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</si>
  <si>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</si>
  <si>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NE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</si>
  <si>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</si>
  <si>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</si>
  <si>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</si>
  <si>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 xml:space="preserve">Termín dodání
</t>
    </r>
    <r>
      <rPr>
        <sz val="11"/>
        <rFont val="Calibri"/>
        <family val="2"/>
        <charset val="238"/>
        <scheme val="minor"/>
      </rPr>
      <t xml:space="preserve">(uveden v kalend. dnech od dojití výzvy Objednatele k plnění Smlouvy) </t>
    </r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</si>
  <si>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</si>
  <si>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</si>
  <si>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Záruka na zboží min. 36 měsíců, servis NBD on site.</t>
  </si>
  <si>
    <t>Pokud financováno z projektových prostředků, pak ŘEŠITEL uvede: NÁZEV A ČÍSLO DOTAČNÍHO PROJEKTU</t>
  </si>
  <si>
    <t xml:space="preserve">Příloha č. 2 Kupní smlouvy - technická specifikace
Výpočetní technika (III.) 008 - 2022 </t>
  </si>
  <si>
    <t>Podložka pod myš</t>
  </si>
  <si>
    <t>Samostatná faktura</t>
  </si>
  <si>
    <t>Petra Peckertová,
Tel.: 37763 4611</t>
  </si>
  <si>
    <t>Univerzitní 26, 
301 00 Plzeň, 
Fakulta elektrotechnická - Katedra elektrotechniky a počítačového modelování,
místnost EK 618</t>
  </si>
  <si>
    <t>do 31.3.2022</t>
  </si>
  <si>
    <t>Mgr. Monika Rázková,
Tel.: 37763 1090</t>
  </si>
  <si>
    <t>Univerzitní 8,
301 00 Plzeň,
Rektorát - Odbor interního auditu a kontroly,
místnost UR 313</t>
  </si>
  <si>
    <t>Dokovací stanice k pol.č. 2</t>
  </si>
  <si>
    <t>Notebook min. 15,6"</t>
  </si>
  <si>
    <t>Kompatibilní s položkou č. 2 Notebook.
Připojení přes USB-C.     
Napájení a připojení notebooku přes USB-C. 
Min. 1x GbE s průchodem MAC adresy.        
Min. 5x USB.     
Min. 1x HDMI.               
Min. 1x Display Port.</t>
  </si>
  <si>
    <t>Provedení notebooku klasické.
Výkon procesoru v Passmark CPU více než 10 200 bodů (platné ke dni 14.2.2022), minimálně 4 jádra.
Operační paměť minimálně 16 GB.
SSD disk o kapacitě minimálně 500 GB.
Integrovaná wifi karta.
Display min. Full HD 15,6" s rozlišením 1920x1080, provedení matné.
Webkamera a mikrofon.
Síťová karta 1 Gb/s Ethernet s podporou PXE.
Konektor RJ-45 integerovaný přímo na těle NTB.
Mminimálně 3x USB port (alespoň 2x USB 3.0), 1x Type-C USB.
Operační systém Windows 64-bit (Windows 10 nebo vyšší) - OS Windows požadujeme z důvodu kompatibility s interními aplikacemi ZČU (Stag, Magion,...).
Existence ovladačů použitého HW ve Windows 10 a vyšší verze Windows.
Kovový nebo kompozitní vnitřní rám.
CZ Klávesnice s podsvícením nebo alternativním způsobem zlepšení viditelnosti ve tmě.
Klávesnice s numerickou klávesnicí musí být odolná proti polití.
Notebook musí obsahovat digitální grafický výstup.
Podpora prostřednictvím internetu musí umožňovat stahování ovladačů a manuálu z internetu adresně pro konkrétní zadaný typ (sériové číslo) zařízení.
Záruka na zboží min. 36 měsíců, servis NBD on site.</t>
  </si>
  <si>
    <t>Podložka pod myš o rozměrech: 1200 - 1300 mm x 550 - 600 mm x 4 mm (šxhxv).
Měkký materiál - 3D textilie s vysokou hustotou a texturou zaručující maximální přesnost snímání pohybu.
Protiskluzová úprava spodní strany.</t>
  </si>
  <si>
    <t xml:space="preserve">Dell Latitude 3520
"Provedení notebooku klasické.
Procesor: i5-1145G7
Operační paměť 16 GB.
SSD disk o kapacitě 512 GB.
Integrovaná wifi karta.
Display Full HD 15,6"" s rozlišením 1920x1080, provedení matné.
Webkamera a mikrofon.
Síťová karta 1 Gb/s Ethernet s podporou PXE.
Konektor RJ-45 integerovaný přímo na těle NTB.
3x USB port (2x USB 3.0), 1x Type-C USB.
Operační systém Windows 10 Home
Existence ovladačů použitého HW ve Windows 10 a vyšší verze Windows.
Kompozitní vnitřní rám.
CZ Klávesnice s podsvícením.
Klávesnice s numerickou klávesnicí je odolná proti polití.
Notebook obsahuje digitální grafický výstup.
Podpora prostřednictvím internetu umožňuje stahování ovladačů a manuálu z internetu adresně pro konkrétní zadaný typ (sériové číslo) zařízení.
Záruka na zboží 36 měsíců, servis NBD on site."
</t>
  </si>
  <si>
    <t>https://dl.dell.com/rdoc/dell%20latitude%203520%20p108f%20p108f001%20dell%20regulatory%20and%20environmental%20datasheet%20en-us.pdf</t>
  </si>
  <si>
    <t>CZC.Gaming Barricade XXXL, podložka pod myš (CZCBARRICADEXXXL), záruka 24 měsíců</t>
  </si>
  <si>
    <t>Dell dokovací stanice WD19S 130W USB-C (210-AZBX),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</si>
</sst>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4" fillId="0" borderId="0"/>
    <xf numFmtId="0" fontId="4" fillId="0" borderId="0"/>
  </cellStyleXfs>
  <cellXfs count="116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5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0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0" fillId="0" borderId="0" xfId="0" applyBorder="1"/>
    <xf numFmtId="0" fontId="9" fillId="0" borderId="0" xfId="0" applyFont="1" applyAlignment="1">
      <alignment vertical="center" wrapText="1"/>
    </xf>
    <xf numFmtId="0" fontId="0" fillId="0" borderId="0" xfId="0" applyFill="1" applyBorder="1"/>
    <xf numFmtId="0" fontId="12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5" borderId="4" xfId="0" applyFont="1" applyFill="1" applyBorder="1" applyAlignment="1">
      <alignment horizontal="center" vertical="center" wrapText="1"/>
    </xf>
    <xf numFmtId="0" fontId="12" fillId="5" borderId="7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10" fillId="4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0" fontId="8" fillId="6" borderId="1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3" fontId="0" fillId="2" borderId="16" xfId="0" applyNumberForma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3" fontId="0" fillId="3" borderId="5" xfId="0" applyNumberForma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left" vertical="center" wrapText="1" indent="1"/>
    </xf>
    <xf numFmtId="0" fontId="10" fillId="4" borderId="5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8" fillId="6" borderId="5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164" fontId="0" fillId="0" borderId="5" xfId="0" applyNumberFormat="1" applyBorder="1" applyAlignment="1">
      <alignment horizontal="right" vertical="center" indent="1"/>
    </xf>
    <xf numFmtId="164" fontId="0" fillId="3" borderId="5" xfId="0" applyNumberFormat="1" applyFill="1" applyBorder="1" applyAlignment="1">
      <alignment horizontal="right" vertical="center" indent="1"/>
    </xf>
    <xf numFmtId="165" fontId="0" fillId="0" borderId="5" xfId="0" applyNumberFormat="1" applyBorder="1" applyAlignment="1">
      <alignment horizontal="right" vertical="center" indent="1"/>
    </xf>
    <xf numFmtId="0" fontId="0" fillId="0" borderId="5" xfId="0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8" fillId="6" borderId="18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2" fillId="6" borderId="14" xfId="0" applyFont="1" applyFill="1" applyBorder="1" applyAlignment="1">
      <alignment horizontal="left" vertical="center" wrapText="1" indent="1"/>
    </xf>
    <xf numFmtId="0" fontId="8" fillId="6" borderId="18" xfId="0" applyFont="1" applyFill="1" applyBorder="1" applyAlignment="1">
      <alignment horizontal="left" vertical="center" wrapText="1" indent="1"/>
    </xf>
    <xf numFmtId="0" fontId="5" fillId="5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10" fillId="4" borderId="5" xfId="0" applyFont="1" applyFill="1" applyBorder="1" applyAlignment="1" applyProtection="1">
      <alignment horizontal="left" vertical="center" wrapText="1" indent="1"/>
      <protection locked="0"/>
    </xf>
    <xf numFmtId="0" fontId="10" fillId="4" borderId="18" xfId="0" applyFont="1" applyFill="1" applyBorder="1" applyAlignment="1" applyProtection="1">
      <alignment horizontal="left" vertical="center" wrapText="1" indent="1"/>
      <protection locked="0"/>
    </xf>
    <xf numFmtId="0" fontId="10" fillId="4" borderId="14" xfId="0" applyFont="1" applyFill="1" applyBorder="1" applyAlignment="1" applyProtection="1">
      <alignment horizontal="left" vertical="center" wrapText="1" indent="1"/>
      <protection locked="0"/>
    </xf>
    <xf numFmtId="0" fontId="10" fillId="4" borderId="18" xfId="0" applyFont="1" applyFill="1" applyBorder="1" applyAlignment="1" applyProtection="1">
      <alignment horizontal="center" vertical="center" wrapText="1"/>
      <protection locked="0"/>
    </xf>
    <xf numFmtId="164" fontId="10" fillId="4" borderId="5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2" fillId="6" borderId="2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164" fontId="7" fillId="0" borderId="10" xfId="0" applyNumberFormat="1" applyFont="1" applyBorder="1" applyAlignment="1">
      <alignment horizontal="center" vertical="center"/>
    </xf>
    <xf numFmtId="164" fontId="7" fillId="0" borderId="11" xfId="0" applyNumberFormat="1" applyFont="1" applyBorder="1" applyAlignment="1">
      <alignment horizontal="center" vertical="center"/>
    </xf>
    <xf numFmtId="164" fontId="7" fillId="0" borderId="12" xfId="0" applyNumberFormat="1" applyFont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19" fillId="0" borderId="0" xfId="2" applyFont="1" applyAlignment="1">
      <alignment horizontal="left" vertical="center" wrapText="1"/>
    </xf>
    <xf numFmtId="0" fontId="17" fillId="2" borderId="0" xfId="0" applyFont="1" applyFill="1" applyAlignment="1">
      <alignment horizontal="left" vertical="center" wrapText="1"/>
    </xf>
    <xf numFmtId="0" fontId="17" fillId="2" borderId="0" xfId="0" applyFont="1" applyFill="1" applyAlignment="1">
      <alignment horizontal="left" vertical="center"/>
    </xf>
    <xf numFmtId="0" fontId="5" fillId="4" borderId="8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91440</xdr:colOff>
      <xdr:row>68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91440</xdr:colOff>
      <xdr:row>77</xdr:row>
      <xdr:rowOff>33845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144331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40345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47960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111611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427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421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424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424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424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37879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131787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157325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144331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40345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47960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111611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45275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40338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144331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40345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40345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40345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223220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111611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144331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40345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47960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111611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421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424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424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49085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131787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157325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45275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40338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144331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40345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40345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40345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223220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111611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40338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40345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223220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111611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424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422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421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131787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157325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144331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40345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47960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111611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427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421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424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424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49085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131787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157325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45275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40338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144331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40345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40345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40345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223220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111611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40338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144331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47960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223220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111611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424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421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427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422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421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131787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157325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45275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144331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40345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47960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111611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427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421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424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424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49085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131787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157325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45275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40338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144331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40345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40345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40345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223220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111611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144331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40345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47960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111611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45275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40338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144331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40345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40345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40345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223220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111611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74</xdr:row>
      <xdr:rowOff>104211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56932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144331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40345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47960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111611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9409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139549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49086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131788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157325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9"/>
  <sheetViews>
    <sheetView tabSelected="1" topLeftCell="L8" zoomScaleNormal="100" workbookViewId="0">
      <selection activeCell="Q9" sqref="Q9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" style="1" customWidth="1"/>
    <col min="4" max="4" width="12.28515625" style="2" customWidth="1"/>
    <col min="5" max="5" width="10.5703125" style="3" customWidth="1"/>
    <col min="6" max="6" width="115.710937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.42578125" style="1" customWidth="1"/>
    <col min="11" max="11" width="27.42578125" style="5" hidden="1" customWidth="1"/>
    <col min="12" max="12" width="30.85546875" style="5" customWidth="1"/>
    <col min="13" max="13" width="25.28515625" style="5" customWidth="1"/>
    <col min="14" max="14" width="43.7109375" style="4" customWidth="1"/>
    <col min="15" max="15" width="27.4257812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42.42578125" style="6" customWidth="1"/>
    <col min="23" max="16384" width="9.140625" style="5"/>
  </cols>
  <sheetData>
    <row r="1" spans="1:22" ht="40.9" customHeight="1" x14ac:dyDescent="0.25">
      <c r="B1" s="108" t="s">
        <v>35</v>
      </c>
      <c r="C1" s="109"/>
      <c r="D1" s="109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85"/>
      <c r="E3" s="85"/>
      <c r="F3" s="85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85"/>
      <c r="E4" s="85"/>
      <c r="F4" s="85"/>
      <c r="G4" s="85"/>
      <c r="H4" s="85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110" t="s">
        <v>2</v>
      </c>
      <c r="H5" s="111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14</v>
      </c>
      <c r="D6" s="39" t="s">
        <v>4</v>
      </c>
      <c r="E6" s="39" t="s">
        <v>15</v>
      </c>
      <c r="F6" s="39" t="s">
        <v>16</v>
      </c>
      <c r="G6" s="44" t="s">
        <v>25</v>
      </c>
      <c r="H6" s="45" t="s">
        <v>28</v>
      </c>
      <c r="I6" s="40" t="s">
        <v>17</v>
      </c>
      <c r="J6" s="39" t="s">
        <v>18</v>
      </c>
      <c r="K6" s="39" t="s">
        <v>34</v>
      </c>
      <c r="L6" s="41" t="s">
        <v>19</v>
      </c>
      <c r="M6" s="42" t="s">
        <v>20</v>
      </c>
      <c r="N6" s="41" t="s">
        <v>21</v>
      </c>
      <c r="O6" s="39" t="s">
        <v>30</v>
      </c>
      <c r="P6" s="41" t="s">
        <v>22</v>
      </c>
      <c r="Q6" s="39" t="s">
        <v>5</v>
      </c>
      <c r="R6" s="43" t="s">
        <v>6</v>
      </c>
      <c r="S6" s="84" t="s">
        <v>7</v>
      </c>
      <c r="T6" s="84" t="s">
        <v>8</v>
      </c>
      <c r="U6" s="41" t="s">
        <v>23</v>
      </c>
      <c r="V6" s="41" t="s">
        <v>24</v>
      </c>
    </row>
    <row r="7" spans="1:22" ht="102" customHeight="1" thickTop="1" thickBot="1" x14ac:dyDescent="0.3">
      <c r="A7" s="20"/>
      <c r="B7" s="61">
        <v>1</v>
      </c>
      <c r="C7" s="62" t="s">
        <v>36</v>
      </c>
      <c r="D7" s="63">
        <v>1</v>
      </c>
      <c r="E7" s="59" t="s">
        <v>27</v>
      </c>
      <c r="F7" s="64" t="s">
        <v>47</v>
      </c>
      <c r="G7" s="86" t="s">
        <v>50</v>
      </c>
      <c r="H7" s="65" t="s">
        <v>26</v>
      </c>
      <c r="I7" s="66" t="s">
        <v>37</v>
      </c>
      <c r="J7" s="58" t="s">
        <v>26</v>
      </c>
      <c r="K7" s="59"/>
      <c r="L7" s="67"/>
      <c r="M7" s="68" t="s">
        <v>38</v>
      </c>
      <c r="N7" s="68" t="s">
        <v>39</v>
      </c>
      <c r="O7" s="57">
        <v>21</v>
      </c>
      <c r="P7" s="69">
        <f>D7*Q7</f>
        <v>500</v>
      </c>
      <c r="Q7" s="70">
        <v>500</v>
      </c>
      <c r="R7" s="90">
        <v>473</v>
      </c>
      <c r="S7" s="71">
        <f>D7*R7</f>
        <v>473</v>
      </c>
      <c r="T7" s="72" t="str">
        <f t="shared" ref="T7:T9" si="0">IF(ISNUMBER(R7), IF(R7&gt;Q7,"NEVYHOVUJE","VYHOVUJE")," ")</f>
        <v>VYHOVUJE</v>
      </c>
      <c r="U7" s="59"/>
      <c r="V7" s="59" t="s">
        <v>13</v>
      </c>
    </row>
    <row r="8" spans="1:22" ht="346.5" customHeight="1" x14ac:dyDescent="0.25">
      <c r="A8" s="20"/>
      <c r="B8" s="73">
        <v>2</v>
      </c>
      <c r="C8" s="74" t="s">
        <v>44</v>
      </c>
      <c r="D8" s="75">
        <v>1</v>
      </c>
      <c r="E8" s="76" t="s">
        <v>27</v>
      </c>
      <c r="F8" s="83" t="s">
        <v>46</v>
      </c>
      <c r="G8" s="87" t="s">
        <v>48</v>
      </c>
      <c r="H8" s="89" t="s">
        <v>49</v>
      </c>
      <c r="I8" s="112" t="s">
        <v>37</v>
      </c>
      <c r="J8" s="114" t="s">
        <v>26</v>
      </c>
      <c r="K8" s="97"/>
      <c r="L8" s="77" t="s">
        <v>33</v>
      </c>
      <c r="M8" s="93" t="s">
        <v>41</v>
      </c>
      <c r="N8" s="93" t="s">
        <v>42</v>
      </c>
      <c r="O8" s="95" t="s">
        <v>40</v>
      </c>
      <c r="P8" s="78">
        <f>D8*Q8</f>
        <v>26000</v>
      </c>
      <c r="Q8" s="79">
        <v>26000</v>
      </c>
      <c r="R8" s="91">
        <v>18717</v>
      </c>
      <c r="S8" s="80">
        <f>D8*R8</f>
        <v>18717</v>
      </c>
      <c r="T8" s="81" t="str">
        <f t="shared" ref="T8" si="1">IF(ISNUMBER(R8), IF(R8&gt;Q8,"NEVYHOVUJE","VYHOVUJE")," ")</f>
        <v>VYHOVUJE</v>
      </c>
      <c r="U8" s="97"/>
      <c r="V8" s="76" t="s">
        <v>11</v>
      </c>
    </row>
    <row r="9" spans="1:22" ht="140.25" customHeight="1" thickBot="1" x14ac:dyDescent="0.3">
      <c r="A9" s="20"/>
      <c r="B9" s="48">
        <v>3</v>
      </c>
      <c r="C9" s="49" t="s">
        <v>43</v>
      </c>
      <c r="D9" s="50">
        <v>1</v>
      </c>
      <c r="E9" s="60" t="s">
        <v>27</v>
      </c>
      <c r="F9" s="82" t="s">
        <v>45</v>
      </c>
      <c r="G9" s="88" t="s">
        <v>51</v>
      </c>
      <c r="H9" s="51" t="s">
        <v>26</v>
      </c>
      <c r="I9" s="113"/>
      <c r="J9" s="115"/>
      <c r="K9" s="98"/>
      <c r="L9" s="56"/>
      <c r="M9" s="94"/>
      <c r="N9" s="94"/>
      <c r="O9" s="96"/>
      <c r="P9" s="52">
        <f>D9*Q9</f>
        <v>4500</v>
      </c>
      <c r="Q9" s="53">
        <v>4500</v>
      </c>
      <c r="R9" s="92">
        <v>4403</v>
      </c>
      <c r="S9" s="54">
        <f>D9*R9</f>
        <v>4403</v>
      </c>
      <c r="T9" s="55" t="str">
        <f t="shared" si="0"/>
        <v>VYHOVUJE</v>
      </c>
      <c r="U9" s="98"/>
      <c r="V9" s="60" t="s">
        <v>12</v>
      </c>
    </row>
    <row r="10" spans="1:22" ht="17.45" customHeight="1" thickTop="1" thickBot="1" x14ac:dyDescent="0.3">
      <c r="C10" s="5"/>
      <c r="D10" s="5"/>
      <c r="E10" s="5"/>
      <c r="F10" s="5"/>
      <c r="G10" s="33"/>
      <c r="H10" s="33"/>
      <c r="I10" s="5"/>
      <c r="J10" s="5"/>
      <c r="N10" s="5"/>
      <c r="O10" s="5"/>
      <c r="P10" s="5"/>
    </row>
    <row r="11" spans="1:22" ht="51.75" customHeight="1" thickTop="1" thickBot="1" x14ac:dyDescent="0.3">
      <c r="B11" s="106" t="s">
        <v>32</v>
      </c>
      <c r="C11" s="106"/>
      <c r="D11" s="106"/>
      <c r="E11" s="106"/>
      <c r="F11" s="106"/>
      <c r="G11" s="106"/>
      <c r="H11" s="47"/>
      <c r="I11" s="47"/>
      <c r="J11" s="21"/>
      <c r="K11" s="21"/>
      <c r="L11" s="7"/>
      <c r="M11" s="7"/>
      <c r="N11" s="7"/>
      <c r="O11" s="22"/>
      <c r="P11" s="22"/>
      <c r="Q11" s="23" t="s">
        <v>9</v>
      </c>
      <c r="R11" s="103" t="s">
        <v>10</v>
      </c>
      <c r="S11" s="104"/>
      <c r="T11" s="105"/>
      <c r="U11" s="24"/>
      <c r="V11" s="25"/>
    </row>
    <row r="12" spans="1:22" ht="50.45" customHeight="1" thickTop="1" thickBot="1" x14ac:dyDescent="0.3">
      <c r="B12" s="107" t="s">
        <v>29</v>
      </c>
      <c r="C12" s="107"/>
      <c r="D12" s="107"/>
      <c r="E12" s="107"/>
      <c r="F12" s="107"/>
      <c r="G12" s="107"/>
      <c r="H12" s="107"/>
      <c r="I12" s="26"/>
      <c r="L12" s="9"/>
      <c r="M12" s="9"/>
      <c r="N12" s="9"/>
      <c r="O12" s="27"/>
      <c r="P12" s="27"/>
      <c r="Q12" s="28">
        <f>SUM(P7:P9)</f>
        <v>31000</v>
      </c>
      <c r="R12" s="100">
        <f>SUM(S7:S9)</f>
        <v>23593</v>
      </c>
      <c r="S12" s="101"/>
      <c r="T12" s="102"/>
    </row>
    <row r="13" spans="1:22" ht="15.75" thickTop="1" x14ac:dyDescent="0.25">
      <c r="B13" s="99" t="s">
        <v>31</v>
      </c>
      <c r="C13" s="99"/>
      <c r="D13" s="99"/>
      <c r="E13" s="99"/>
      <c r="F13" s="99"/>
      <c r="G13" s="99"/>
      <c r="H13" s="85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6"/>
      <c r="C14" s="46"/>
      <c r="D14" s="46"/>
      <c r="E14" s="46"/>
      <c r="F14" s="46"/>
      <c r="G14" s="85"/>
      <c r="H14" s="85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25">
      <c r="B15" s="46"/>
      <c r="C15" s="46"/>
      <c r="D15" s="46"/>
      <c r="E15" s="46"/>
      <c r="F15" s="46"/>
      <c r="G15" s="85"/>
      <c r="H15" s="85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x14ac:dyDescent="0.25">
      <c r="B16" s="46"/>
      <c r="C16" s="46"/>
      <c r="D16" s="46"/>
      <c r="E16" s="46"/>
      <c r="F16" s="46"/>
      <c r="G16" s="85"/>
      <c r="H16" s="85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85"/>
      <c r="H17" s="85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H18" s="36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85"/>
      <c r="H19" s="85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85"/>
      <c r="H20" s="85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85"/>
      <c r="H21" s="85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85"/>
      <c r="H22" s="85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85"/>
      <c r="H23" s="85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85"/>
      <c r="H24" s="85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85"/>
      <c r="H25" s="85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85"/>
      <c r="H26" s="85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85"/>
      <c r="H27" s="85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85"/>
      <c r="H28" s="85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85"/>
      <c r="H29" s="85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85"/>
      <c r="H30" s="85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85"/>
      <c r="H31" s="85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85"/>
      <c r="H32" s="85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85"/>
      <c r="H33" s="85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85"/>
      <c r="H34" s="85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85"/>
      <c r="H35" s="85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85"/>
      <c r="H36" s="85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85"/>
      <c r="H37" s="85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85"/>
      <c r="H38" s="85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85"/>
      <c r="H39" s="85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85"/>
      <c r="H40" s="85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85"/>
      <c r="H41" s="85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85"/>
      <c r="H42" s="85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85"/>
      <c r="H43" s="85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85"/>
      <c r="H44" s="85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85"/>
      <c r="H45" s="85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85"/>
      <c r="H46" s="85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85"/>
      <c r="H47" s="85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85"/>
      <c r="H48" s="85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85"/>
      <c r="H49" s="85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85"/>
      <c r="H50" s="85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85"/>
      <c r="H51" s="85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85"/>
      <c r="H52" s="85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85"/>
      <c r="H53" s="85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85"/>
      <c r="H54" s="85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85"/>
      <c r="H55" s="85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85"/>
      <c r="H56" s="85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85"/>
      <c r="H57" s="85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85"/>
      <c r="H58" s="85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85"/>
      <c r="H59" s="85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85"/>
      <c r="H60" s="85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85"/>
      <c r="H61" s="85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85"/>
      <c r="H62" s="85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85"/>
      <c r="H63" s="85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85"/>
      <c r="H64" s="85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85"/>
      <c r="H65" s="85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85"/>
      <c r="H66" s="85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85"/>
      <c r="H67" s="85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85"/>
      <c r="H68" s="85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85"/>
      <c r="H69" s="85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85"/>
      <c r="H70" s="85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85"/>
      <c r="H71" s="85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85"/>
      <c r="H72" s="85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85"/>
      <c r="H73" s="85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85"/>
      <c r="H74" s="85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85"/>
      <c r="H75" s="85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85"/>
      <c r="H76" s="85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85"/>
      <c r="H77" s="85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85"/>
      <c r="H78" s="85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85"/>
      <c r="H79" s="85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85"/>
      <c r="H80" s="85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85"/>
      <c r="H81" s="85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85"/>
      <c r="H82" s="85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85"/>
      <c r="H83" s="85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85"/>
      <c r="H84" s="85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85"/>
      <c r="H85" s="85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85"/>
      <c r="H86" s="85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85"/>
      <c r="H87" s="85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85"/>
      <c r="H88" s="85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85"/>
      <c r="H89" s="85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85"/>
      <c r="H90" s="85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85"/>
      <c r="H91" s="85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85"/>
      <c r="H92" s="85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85"/>
      <c r="H93" s="85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85"/>
      <c r="H94" s="85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85"/>
      <c r="H95" s="85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85"/>
      <c r="H96" s="85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85"/>
      <c r="H97" s="85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85"/>
      <c r="H98" s="85"/>
      <c r="I98" s="11"/>
      <c r="J98" s="11"/>
      <c r="K98" s="11"/>
      <c r="L98" s="11"/>
      <c r="M98" s="11"/>
      <c r="N98" s="6"/>
      <c r="O98" s="6"/>
      <c r="P98" s="6"/>
    </row>
    <row r="99" spans="3:19" ht="19.899999999999999" customHeight="1" x14ac:dyDescent="0.25">
      <c r="C99" s="5"/>
      <c r="E99" s="5"/>
      <c r="F99" s="5"/>
      <c r="J99" s="5"/>
    </row>
    <row r="100" spans="3:19" ht="19.899999999999999" customHeight="1" x14ac:dyDescent="0.25">
      <c r="C100" s="5"/>
      <c r="E100" s="5"/>
      <c r="F100" s="5"/>
      <c r="J100" s="5"/>
    </row>
    <row r="101" spans="3:19" ht="19.899999999999999" customHeight="1" x14ac:dyDescent="0.25">
      <c r="C101" s="5"/>
      <c r="E101" s="5"/>
      <c r="F101" s="5"/>
      <c r="J101" s="5"/>
    </row>
    <row r="102" spans="3:19" ht="19.899999999999999" customHeight="1" x14ac:dyDescent="0.25">
      <c r="C102" s="5"/>
      <c r="E102" s="5"/>
      <c r="F102" s="5"/>
      <c r="J102" s="5"/>
    </row>
    <row r="103" spans="3:19" ht="19.899999999999999" customHeight="1" x14ac:dyDescent="0.25">
      <c r="C103" s="5"/>
      <c r="E103" s="5"/>
      <c r="F103" s="5"/>
      <c r="J103" s="5"/>
    </row>
    <row r="104" spans="3:19" ht="19.899999999999999" customHeight="1" x14ac:dyDescent="0.25">
      <c r="C104" s="5"/>
      <c r="E104" s="5"/>
      <c r="F104" s="5"/>
      <c r="J104" s="5"/>
    </row>
    <row r="105" spans="3:19" ht="19.899999999999999" customHeight="1" x14ac:dyDescent="0.25">
      <c r="C105" s="5"/>
      <c r="E105" s="5"/>
      <c r="F105" s="5"/>
      <c r="J105" s="5"/>
    </row>
    <row r="106" spans="3:19" ht="19.899999999999999" customHeight="1" x14ac:dyDescent="0.25">
      <c r="C106" s="5"/>
      <c r="E106" s="5"/>
      <c r="F106" s="5"/>
      <c r="J106" s="5"/>
    </row>
    <row r="107" spans="3:19" x14ac:dyDescent="0.25">
      <c r="C107" s="5"/>
      <c r="E107" s="5"/>
      <c r="F107" s="5"/>
      <c r="J107" s="5"/>
    </row>
    <row r="108" spans="3:19" x14ac:dyDescent="0.25">
      <c r="C108" s="5"/>
      <c r="E108" s="5"/>
      <c r="F108" s="5"/>
      <c r="J108" s="5"/>
    </row>
    <row r="109" spans="3:19" x14ac:dyDescent="0.25">
      <c r="C109" s="5"/>
      <c r="E109" s="5"/>
      <c r="F109" s="5"/>
      <c r="J109" s="5"/>
    </row>
    <row r="110" spans="3:19" x14ac:dyDescent="0.25">
      <c r="C110" s="5"/>
      <c r="E110" s="5"/>
      <c r="F110" s="5"/>
      <c r="J110" s="5"/>
    </row>
    <row r="111" spans="3:19" x14ac:dyDescent="0.25">
      <c r="C111" s="5"/>
      <c r="E111" s="5"/>
      <c r="F111" s="5"/>
      <c r="J111" s="5"/>
    </row>
    <row r="112" spans="3:19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</sheetData>
  <sheetProtection algorithmName="SHA-512" hashValue="EVuxE2k0zmVRJbSU3Lh/3Piq9cbP02DGBMD/LZeCFm96gfMyxLT0tfeb+izYfXgB3UE2LizwWLfYUNvTasFIHA==" saltValue="0lgRACp+rZEDsZsyIghUAg==" spinCount="100000" sheet="1" objects="1" scenarios="1"/>
  <mergeCells count="14">
    <mergeCell ref="B1:D1"/>
    <mergeCell ref="G5:H5"/>
    <mergeCell ref="I8:I9"/>
    <mergeCell ref="J8:J9"/>
    <mergeCell ref="K8:K9"/>
    <mergeCell ref="M8:M9"/>
    <mergeCell ref="N8:N9"/>
    <mergeCell ref="O8:O9"/>
    <mergeCell ref="U8:U9"/>
    <mergeCell ref="B13:G13"/>
    <mergeCell ref="R12:T12"/>
    <mergeCell ref="R11:T11"/>
    <mergeCell ref="B11:G11"/>
    <mergeCell ref="B12:H12"/>
  </mergeCells>
  <conditionalFormatting sqref="D7:D9 B7:B9">
    <cfRule type="containsBlanks" dxfId="7" priority="52">
      <formula>LEN(TRIM(B7))=0</formula>
    </cfRule>
  </conditionalFormatting>
  <conditionalFormatting sqref="B7:B9">
    <cfRule type="cellIs" dxfId="6" priority="49" operator="greaterThanOrEqual">
      <formula>1</formula>
    </cfRule>
  </conditionalFormatting>
  <conditionalFormatting sqref="T7:T9">
    <cfRule type="cellIs" dxfId="5" priority="36" operator="equal">
      <formula>"VYHOVUJE"</formula>
    </cfRule>
  </conditionalFormatting>
  <conditionalFormatting sqref="T7:T9">
    <cfRule type="cellIs" dxfId="4" priority="35" operator="equal">
      <formula>"NEVYHOVUJE"</formula>
    </cfRule>
  </conditionalFormatting>
  <conditionalFormatting sqref="G7:H9 R7:R9">
    <cfRule type="containsBlanks" dxfId="3" priority="29">
      <formula>LEN(TRIM(G7))=0</formula>
    </cfRule>
  </conditionalFormatting>
  <conditionalFormatting sqref="G7:H9 R7:R9">
    <cfRule type="notContainsBlanks" dxfId="2" priority="27">
      <formula>LEN(TRIM(G7))&gt;0</formula>
    </cfRule>
  </conditionalFormatting>
  <conditionalFormatting sqref="G7:H9 R7:R9">
    <cfRule type="notContainsBlanks" dxfId="1" priority="26">
      <formula>LEN(TRIM(G7))&gt;0</formula>
    </cfRule>
  </conditionalFormatting>
  <conditionalFormatting sqref="G7:H9">
    <cfRule type="notContainsBlanks" dxfId="0" priority="25">
      <formula>LEN(TRIM(G7))&gt;0</formula>
    </cfRule>
  </conditionalFormatting>
  <dataValidations count="3">
    <dataValidation type="list" showInputMessage="1" showErrorMessage="1" sqref="E7:E9" xr:uid="{00000000-0002-0000-0000-000001000000}">
      <formula1>"ks,bal,sada,m,"</formula1>
    </dataValidation>
    <dataValidation type="list" allowBlank="1" showInputMessage="1" showErrorMessage="1" sqref="J7:J8" xr:uid="{C72B5171-5914-4D4D-97B6-70190AE05D55}">
      <formula1>"ANO,NE"</formula1>
    </dataValidation>
    <dataValidation type="list" allowBlank="1" showInputMessage="1" showErrorMessage="1" sqref="V7:V9" xr:uid="{00000000-0002-0000-0000-000002000000}">
      <formula1>#REF!</formula1>
    </dataValidation>
  </dataValidations>
  <pageMargins left="0.15748031496062992" right="0.15748031496062992" top="3.937007874015748E-2" bottom="0.11811023622047245" header="7.874015748031496E-2" footer="7.874015748031496E-2"/>
  <pageSetup paperSize="9" scale="2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 Čákora</cp:lastModifiedBy>
  <cp:revision>3</cp:revision>
  <cp:lastPrinted>2022-02-14T11:22:16Z</cp:lastPrinted>
  <dcterms:created xsi:type="dcterms:W3CDTF">2014-03-05T12:43:32Z</dcterms:created>
  <dcterms:modified xsi:type="dcterms:W3CDTF">2022-02-22T12:17:31Z</dcterms:modified>
</cp:coreProperties>
</file>